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415" windowHeight="9015" activeTab="0"/>
  </bookViews>
  <sheets>
    <sheet name="2010 План Смета Доходы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<sst xmlns="http://schemas.openxmlformats.org/spreadsheetml/2006/main" count="52" uniqueCount="51">
  <si>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Смета доходов - расходов ТСЖ ЖК "ЛАДОГА" на 2010г.</t>
  </si>
  <si>
    <t>Расчётная площадь =</t>
  </si>
  <si>
    <t>в т.ч.</t>
  </si>
  <si>
    <t>квартир</t>
  </si>
  <si>
    <t>жилая площадь, кв.м=</t>
  </si>
  <si>
    <t>Общая площадь, кв.м=</t>
  </si>
  <si>
    <t>площадь коммерче. Помещений, кв.м =</t>
  </si>
  <si>
    <t>помещ.</t>
  </si>
  <si>
    <t>№ п/п</t>
  </si>
  <si>
    <t>Наименование (источников поступления, статей затрат)</t>
  </si>
  <si>
    <t>ПЛОЩАДЬ</t>
  </si>
  <si>
    <t>ТАРИФ</t>
  </si>
  <si>
    <t>ДОХОДЫ (в месяц)</t>
  </si>
  <si>
    <t>ДОХОДЫ (в год)</t>
  </si>
  <si>
    <t>РАСХОДЫ (в месяц)</t>
  </si>
  <si>
    <t>РАСХОДЫ (в год)</t>
  </si>
  <si>
    <t>ДОХОДЫ (всего):</t>
  </si>
  <si>
    <t>в том числе:</t>
  </si>
  <si>
    <t>I.</t>
  </si>
  <si>
    <t>из них по разделам:</t>
  </si>
  <si>
    <r>
      <t>Содержание общего имущества</t>
    </r>
    <r>
      <rPr>
        <b/>
        <sz val="10"/>
        <rFont val="Arial Cyr"/>
        <family val="0"/>
      </rPr>
      <t>*</t>
    </r>
  </si>
  <si>
    <t>Текущий ремонт*</t>
  </si>
  <si>
    <t>Санитарное содержание территории*</t>
  </si>
  <si>
    <t>Уборка лестничных клеток*</t>
  </si>
  <si>
    <t>Отопление*</t>
  </si>
  <si>
    <t>Холодная вода и водоотведение* (ориентировочно)</t>
  </si>
  <si>
    <t>пом.</t>
  </si>
  <si>
    <t>Горячая вода и водоотведение* (ориентировочно)</t>
  </si>
  <si>
    <t>Техническое обслуживание и ремонт лифтов*</t>
  </si>
  <si>
    <t>Радио* с кваритры (ориентировочно)/квартир</t>
  </si>
  <si>
    <t>Вывоз мусора*</t>
  </si>
  <si>
    <t>2.</t>
  </si>
  <si>
    <t>из них по статьям:</t>
  </si>
  <si>
    <t>АУР</t>
  </si>
  <si>
    <t>Диспетчерская служба</t>
  </si>
  <si>
    <t>Домофон - с квартиры (ориентировочно)</t>
  </si>
  <si>
    <t>Антенна с квартиры (ориентировочно)</t>
  </si>
  <si>
    <t>Банковский процент</t>
  </si>
  <si>
    <t>ВСЕГО ПО КВИТАНЦИЯМ</t>
  </si>
  <si>
    <t>3.</t>
  </si>
  <si>
    <t>Прочие доходы, всего</t>
  </si>
  <si>
    <t>Вознаграждение членам Правления</t>
  </si>
  <si>
    <t>Вознаграждение жильцам дома</t>
  </si>
  <si>
    <t>От аренды помещений</t>
  </si>
  <si>
    <t>Наружной рекламы</t>
  </si>
  <si>
    <t>Примечание</t>
  </si>
  <si>
    <t>Требуемой суммы 10260802,92р. не получилось</t>
  </si>
  <si>
    <t>ВСЕГО ПО п.3</t>
  </si>
  <si>
    <t>2.1.</t>
  </si>
  <si>
    <t>ЖИЛИШНО-КОММУНАЛЬНЫЕ ПЛАТЕЖИ</t>
  </si>
  <si>
    <t>ВЗНОСЫ,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</si>
</sst>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0.0;[Red]0.0"/>
    <numFmt numFmtId="167" formatCode="#,##0.00&quot;р.&quot;;[Red]#,##0.00&quot;р.&quot;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6" xfId="0" applyBorder="1" applyAlignment="1">
      <alignment horizontal="left" vertical="top" wrapText="1" shrinkToFi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165" fontId="0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7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top" wrapText="1" shrinkToFit="1"/>
    </xf>
    <xf numFmtId="49" fontId="3" fillId="0" borderId="2" xfId="0" applyNumberFormat="1" applyFont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164" fontId="2" fillId="0" borderId="2" xfId="0" applyNumberFormat="1" applyFont="1" applyBorder="1" applyAlignment="1">
      <alignment horizontal="right" vertical="top" wrapText="1" shrinkToFit="1"/>
    </xf>
    <xf numFmtId="49" fontId="2" fillId="0" borderId="5" xfId="0" applyNumberFormat="1" applyFont="1" applyBorder="1" applyAlignment="1">
      <alignment horizontal="left" vertical="top" wrapText="1" shrinkToFit="1"/>
    </xf>
    <xf numFmtId="164" fontId="2" fillId="0" borderId="10" xfId="0" applyNumberFormat="1" applyFont="1" applyBorder="1" applyAlignment="1">
      <alignment horizontal="right" vertical="top" wrapText="1" shrinkToFit="1"/>
    </xf>
    <xf numFmtId="164" fontId="2" fillId="0" borderId="5" xfId="0" applyNumberFormat="1" applyFont="1" applyBorder="1" applyAlignment="1">
      <alignment horizontal="right" vertical="top" wrapText="1" shrinkToFit="1"/>
    </xf>
    <xf numFmtId="165" fontId="2" fillId="0" borderId="2" xfId="0" applyNumberFormat="1" applyFont="1" applyBorder="1" applyAlignment="1">
      <alignment horizontal="right" vertical="top" wrapText="1" shrinkToFit="1"/>
    </xf>
    <xf numFmtId="164" fontId="3" fillId="0" borderId="2" xfId="0" applyNumberFormat="1" applyFont="1" applyBorder="1" applyAlignment="1">
      <alignment horizontal="right" vertical="top" wrapText="1" shrinkToFit="1"/>
    </xf>
    <xf numFmtId="166" fontId="2" fillId="0" borderId="10" xfId="0" applyNumberFormat="1" applyFont="1" applyBorder="1" applyAlignment="1">
      <alignment horizontal="right" vertical="top" wrapText="1" shrinkToFit="1"/>
    </xf>
    <xf numFmtId="166" fontId="2" fillId="0" borderId="5" xfId="0" applyNumberFormat="1" applyFont="1" applyBorder="1" applyAlignment="1">
      <alignment horizontal="right" vertical="top" wrapText="1" shrinkToFit="1"/>
    </xf>
    <xf numFmtId="167" fontId="3" fillId="0" borderId="2" xfId="0" applyNumberFormat="1" applyFont="1" applyBorder="1" applyAlignment="1">
      <alignment horizontal="righ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49" fontId="1" fillId="0" borderId="4" xfId="0" applyNumberFormat="1" applyFont="1" applyBorder="1" applyAlignment="1">
      <alignment horizontal="center" vertical="top" wrapText="1" shrinkToFit="1"/>
    </xf>
    <xf numFmtId="164" fontId="2" fillId="0" borderId="11" xfId="0" applyNumberFormat="1" applyFont="1" applyBorder="1" applyAlignment="1">
      <alignment horizontal="righ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164" fontId="3" fillId="0" borderId="10" xfId="0" applyNumberFormat="1" applyFont="1" applyBorder="1" applyAlignment="1">
      <alignment horizontal="right" vertical="top" wrapText="1" shrinkToFit="1"/>
    </xf>
    <xf numFmtId="0" fontId="6" fillId="0" borderId="5" xfId="0" applyFont="1" applyFill="1" applyBorder="1" applyAlignment="1">
      <alignment horizontal="left" vertical="top" wrapText="1" shrinkToFit="1"/>
    </xf>
    <xf numFmtId="49" fontId="7" fillId="0" borderId="12" xfId="0" applyNumberFormat="1" applyFont="1" applyBorder="1" applyAlignment="1">
      <alignment horizontal="center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164" fontId="3" fillId="0" borderId="5" xfId="0" applyNumberFormat="1" applyFont="1" applyBorder="1" applyAlignment="1">
      <alignment horizontal="right" vertical="top" wrapText="1" shrinkToFit="1"/>
    </xf>
    <xf numFmtId="49" fontId="4" fillId="0" borderId="2" xfId="0" applyNumberFormat="1" applyFont="1" applyBorder="1" applyAlignment="1">
      <alignment horizontal="left" vertical="top" wrapText="1" shrinkToFit="1"/>
    </xf>
    <xf numFmtId="164" fontId="4" fillId="0" borderId="2" xfId="0" applyNumberFormat="1" applyFont="1" applyBorder="1" applyAlignment="1">
      <alignment horizontal="right" vertical="top" wrapText="1" shrinkToFit="1"/>
    </xf>
    <xf numFmtId="164" fontId="5" fillId="0" borderId="2" xfId="0" applyNumberFormat="1" applyFont="1" applyBorder="1" applyAlignment="1">
      <alignment horizontal="right" vertical="top" wrapText="1" shrinkToFit="1"/>
    </xf>
    <xf numFmtId="0" fontId="6" fillId="2" borderId="2" xfId="0" applyFont="1" applyFill="1" applyBorder="1" applyAlignment="1">
      <alignment horizontal="left" vertical="top" wrapText="1" shrinkToFit="1"/>
    </xf>
    <xf numFmtId="164" fontId="3" fillId="3" borderId="11" xfId="0" applyNumberFormat="1" applyFont="1" applyFill="1" applyBorder="1" applyAlignment="1">
      <alignment horizontal="right" vertical="top" wrapText="1" shrinkToFit="1"/>
    </xf>
    <xf numFmtId="164" fontId="2" fillId="0" borderId="10" xfId="0" applyNumberFormat="1" applyFont="1" applyBorder="1" applyAlignment="1">
      <alignment horizontal="right" vertical="center" wrapText="1" shrinkToFit="1"/>
    </xf>
    <xf numFmtId="164" fontId="2" fillId="0" borderId="5" xfId="0" applyNumberFormat="1" applyFont="1" applyBorder="1" applyAlignment="1">
      <alignment horizontal="right" vertical="center" wrapText="1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5" xfId="0" applyNumberFormat="1" applyFont="1" applyBorder="1" applyAlignment="1">
      <alignment horizontal="left" vertical="top" wrapText="1" shrinkToFit="1"/>
    </xf>
    <xf numFmtId="164" fontId="2" fillId="0" borderId="10" xfId="0" applyNumberFormat="1" applyFont="1" applyBorder="1" applyAlignment="1">
      <alignment horizontal="right" vertical="top" wrapText="1" shrinkToFit="1"/>
    </xf>
    <xf numFmtId="164" fontId="2" fillId="0" borderId="5" xfId="0" applyNumberFormat="1" applyFont="1" applyBorder="1" applyAlignment="1">
      <alignment horizontal="right" vertical="top" wrapText="1" shrinkToFit="1"/>
    </xf>
    <xf numFmtId="49" fontId="1" fillId="0" borderId="0" xfId="0" applyNumberFormat="1" applyFont="1" applyAlignment="1">
      <alignment horizontal="center" vertical="top" wrapText="1"/>
    </xf>
    <xf numFmtId="49" fontId="3" fillId="3" borderId="14" xfId="0" applyNumberFormat="1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 shrinkToFit="1"/>
    </xf>
    <xf numFmtId="49" fontId="3" fillId="0" borderId="10" xfId="0" applyNumberFormat="1" applyFont="1" applyBorder="1" applyAlignment="1">
      <alignment horizontal="left" vertical="top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67"/>
  <sheetViews>
    <sheetView tabSelected="1" workbookViewId="0" topLeftCell="A1">
      <pane ySplit="8" topLeftCell="BM9" activePane="bottomLeft" state="frozen"/>
      <selection pane="topLeft" activeCell="A1" sqref="A1:IV9"/>
      <selection pane="bottomLeft" activeCell="I41" sqref="I41"/>
    </sheetView>
  </sheetViews>
  <sheetFormatPr defaultColWidth="9.00390625" defaultRowHeight="12.75"/>
  <cols>
    <col min="1" max="1" width="6.25390625" style="0" customWidth="1"/>
    <col min="2" max="2" width="39.25390625" style="0" customWidth="1"/>
    <col min="3" max="3" width="10.875" style="0" customWidth="1"/>
    <col min="4" max="4" width="12.375" style="0" customWidth="1"/>
    <col min="5" max="5" width="11.375" style="0" customWidth="1"/>
    <col min="6" max="6" width="12.375" style="0" customWidth="1"/>
    <col min="7" max="7" width="10.375" style="0" hidden="1" customWidth="1"/>
    <col min="8" max="8" width="0" style="0" hidden="1" customWidth="1"/>
    <col min="9" max="9" width="21.25390625" style="0" customWidth="1"/>
    <col min="10" max="10" width="20.00390625" style="0" customWidth="1"/>
  </cols>
  <sheetData>
    <row r="1" spans="2:9" ht="12.75">
      <c r="B1" s="52" t="s">
        <v>0</v>
      </c>
      <c r="C1" s="52"/>
      <c r="D1" s="52"/>
      <c r="E1" s="52"/>
      <c r="F1" s="52"/>
      <c r="G1" s="52"/>
      <c r="H1" s="52"/>
      <c r="I1" s="52"/>
    </row>
    <row r="2" spans="2:9" ht="12.75">
      <c r="B2" s="7"/>
      <c r="C2" s="7"/>
      <c r="D2" s="7"/>
      <c r="E2" s="7"/>
      <c r="F2" s="7"/>
      <c r="G2" s="7"/>
      <c r="H2" s="7"/>
      <c r="I2" s="7"/>
    </row>
    <row r="3" spans="2:9" ht="12.75">
      <c r="B3" s="8" t="s">
        <v>1</v>
      </c>
      <c r="C3" s="10"/>
      <c r="D3" s="7"/>
      <c r="E3" s="7"/>
      <c r="F3" s="7"/>
      <c r="G3" s="7"/>
      <c r="H3" s="7"/>
      <c r="I3" s="7"/>
    </row>
    <row r="4" spans="2:9" ht="12.75">
      <c r="B4" s="8" t="s">
        <v>5</v>
      </c>
      <c r="C4" s="10">
        <v>19250</v>
      </c>
      <c r="D4" s="7"/>
      <c r="E4" s="7"/>
      <c r="F4" s="7"/>
      <c r="G4" s="7"/>
      <c r="H4" s="7"/>
      <c r="I4" s="7"/>
    </row>
    <row r="5" spans="2:9" ht="12.75">
      <c r="B5" s="9" t="s">
        <v>2</v>
      </c>
      <c r="C5" s="10"/>
      <c r="D5" s="7"/>
      <c r="E5" s="7"/>
      <c r="F5" s="7"/>
      <c r="G5" s="7"/>
      <c r="H5" s="7"/>
      <c r="I5" s="7"/>
    </row>
    <row r="6" spans="2:9" ht="12.75">
      <c r="B6" s="8" t="s">
        <v>4</v>
      </c>
      <c r="C6" s="10">
        <v>18271.8</v>
      </c>
      <c r="D6" s="12">
        <v>378</v>
      </c>
      <c r="E6" s="11" t="s">
        <v>3</v>
      </c>
      <c r="F6" s="7"/>
      <c r="G6" s="7"/>
      <c r="H6" s="7"/>
      <c r="I6" s="7"/>
    </row>
    <row r="7" spans="2:5" ht="14.25" customHeight="1" thickBot="1">
      <c r="B7" s="8" t="s">
        <v>6</v>
      </c>
      <c r="C7" s="13">
        <v>978.3</v>
      </c>
      <c r="D7" s="12">
        <v>5</v>
      </c>
      <c r="E7" s="14" t="s">
        <v>7</v>
      </c>
    </row>
    <row r="8" spans="1:10" ht="39" thickBot="1">
      <c r="A8" s="15" t="s">
        <v>8</v>
      </c>
      <c r="B8" s="16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6" t="s">
        <v>45</v>
      </c>
      <c r="J8" s="17"/>
    </row>
    <row r="9" spans="1:10" ht="12.75" hidden="1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 hidden="1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 ht="12.75" hidden="1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12.75" hidden="1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0" ht="31.5">
      <c r="A13" s="18"/>
      <c r="B13" s="41" t="s">
        <v>16</v>
      </c>
      <c r="C13" s="42"/>
      <c r="D13" s="42"/>
      <c r="E13" s="43">
        <f>E38+E39</f>
        <v>879429.37668</v>
      </c>
      <c r="F13" s="43">
        <f>F38+F39</f>
        <v>10553152.520159999</v>
      </c>
      <c r="G13" s="23"/>
      <c r="H13" s="23"/>
      <c r="I13" s="44" t="s">
        <v>46</v>
      </c>
      <c r="J13" s="43"/>
    </row>
    <row r="14" spans="1:10" ht="12.75">
      <c r="A14" s="18"/>
      <c r="B14" s="20" t="s">
        <v>17</v>
      </c>
      <c r="C14" s="23"/>
      <c r="D14" s="23"/>
      <c r="E14" s="23"/>
      <c r="F14" s="23"/>
      <c r="G14" s="23"/>
      <c r="H14" s="23"/>
      <c r="I14" s="21"/>
      <c r="J14" s="43"/>
    </row>
    <row r="15" spans="1:10" ht="12.75">
      <c r="A15" s="18" t="s">
        <v>18</v>
      </c>
      <c r="B15" s="19" t="s">
        <v>49</v>
      </c>
      <c r="C15" s="23"/>
      <c r="D15" s="23"/>
      <c r="E15" s="31">
        <f>SUM(E17:E28)</f>
        <v>676384.6859999999</v>
      </c>
      <c r="F15" s="28">
        <f>E15*12</f>
        <v>8116616.231999999</v>
      </c>
      <c r="G15" s="23"/>
      <c r="H15" s="23"/>
      <c r="I15" s="21"/>
      <c r="J15" s="22"/>
    </row>
    <row r="16" spans="1:10" ht="12.75">
      <c r="A16" s="18"/>
      <c r="B16" s="20" t="s">
        <v>19</v>
      </c>
      <c r="C16" s="23"/>
      <c r="D16" s="23"/>
      <c r="E16" s="31"/>
      <c r="F16" s="23"/>
      <c r="G16" s="23"/>
      <c r="H16" s="23"/>
      <c r="I16" s="21"/>
      <c r="J16" s="22"/>
    </row>
    <row r="17" spans="1:10" ht="12.75">
      <c r="A17" s="18"/>
      <c r="B17" s="20" t="s">
        <v>20</v>
      </c>
      <c r="C17" s="23">
        <v>19250.1</v>
      </c>
      <c r="D17" s="23">
        <v>3.39</v>
      </c>
      <c r="E17" s="23">
        <f>C17*D17</f>
        <v>65257.839</v>
      </c>
      <c r="F17" s="23">
        <f aca="true" t="shared" si="0" ref="F17:F22">E17*12</f>
        <v>783094.068</v>
      </c>
      <c r="G17" s="23"/>
      <c r="H17" s="23"/>
      <c r="I17" s="21"/>
      <c r="J17" s="22"/>
    </row>
    <row r="18" spans="1:10" ht="12.75">
      <c r="A18" s="18"/>
      <c r="B18" s="20" t="s">
        <v>21</v>
      </c>
      <c r="C18" s="23">
        <v>19250.1</v>
      </c>
      <c r="D18" s="23">
        <v>4.57</v>
      </c>
      <c r="E18" s="23">
        <f>C18*D18</f>
        <v>87972.957</v>
      </c>
      <c r="F18" s="23">
        <f t="shared" si="0"/>
        <v>1055675.484</v>
      </c>
      <c r="G18" s="23"/>
      <c r="H18" s="23"/>
      <c r="I18" s="21"/>
      <c r="J18" s="22"/>
    </row>
    <row r="19" spans="1:10" ht="12.75">
      <c r="A19" s="18"/>
      <c r="B19" s="20" t="s">
        <v>22</v>
      </c>
      <c r="C19" s="23">
        <v>19250.1</v>
      </c>
      <c r="D19" s="23">
        <v>1.29</v>
      </c>
      <c r="E19" s="23">
        <f>C19*D19</f>
        <v>24832.628999999997</v>
      </c>
      <c r="F19" s="23">
        <f t="shared" si="0"/>
        <v>297991.54799999995</v>
      </c>
      <c r="G19" s="23"/>
      <c r="H19" s="23"/>
      <c r="I19" s="21"/>
      <c r="J19" s="22"/>
    </row>
    <row r="20" spans="1:10" ht="12.75">
      <c r="A20" s="18"/>
      <c r="B20" s="20" t="s">
        <v>23</v>
      </c>
      <c r="C20" s="23">
        <v>18271.8</v>
      </c>
      <c r="D20" s="23">
        <v>1.27</v>
      </c>
      <c r="E20" s="23">
        <f>C20*D20</f>
        <v>23205.185999999998</v>
      </c>
      <c r="F20" s="23">
        <f t="shared" si="0"/>
        <v>278462.23199999996</v>
      </c>
      <c r="G20" s="23"/>
      <c r="H20" s="23"/>
      <c r="I20" s="21"/>
      <c r="J20" s="22"/>
    </row>
    <row r="21" spans="1:10" ht="12.75">
      <c r="A21" s="18"/>
      <c r="B21" s="20" t="s">
        <v>24</v>
      </c>
      <c r="C21" s="23">
        <v>19250.1</v>
      </c>
      <c r="D21" s="23">
        <v>13.97</v>
      </c>
      <c r="E21" s="23">
        <f>C21*D21</f>
        <v>268923.897</v>
      </c>
      <c r="F21" s="23">
        <f t="shared" si="0"/>
        <v>3227086.764</v>
      </c>
      <c r="G21" s="23"/>
      <c r="H21" s="23"/>
      <c r="I21" s="21"/>
      <c r="J21" s="22"/>
    </row>
    <row r="22" spans="1:10" ht="12.75">
      <c r="A22" s="18"/>
      <c r="B22" s="48" t="s">
        <v>25</v>
      </c>
      <c r="C22" s="27">
        <v>383</v>
      </c>
      <c r="D22" s="23">
        <v>235.9</v>
      </c>
      <c r="E22" s="50">
        <v>60564.18</v>
      </c>
      <c r="F22" s="50">
        <f t="shared" si="0"/>
        <v>726770.16</v>
      </c>
      <c r="G22" s="50"/>
      <c r="H22" s="50"/>
      <c r="I22" s="21"/>
      <c r="J22" s="22"/>
    </row>
    <row r="23" spans="1:10" ht="12.75">
      <c r="A23" s="18"/>
      <c r="B23" s="49"/>
      <c r="C23" s="26" t="s">
        <v>26</v>
      </c>
      <c r="D23" s="23">
        <v>20.3</v>
      </c>
      <c r="E23" s="51"/>
      <c r="F23" s="51"/>
      <c r="G23" s="51"/>
      <c r="H23" s="51"/>
      <c r="I23" s="21"/>
      <c r="J23" s="22"/>
    </row>
    <row r="24" spans="1:10" ht="12.75">
      <c r="A24" s="18"/>
      <c r="B24" s="48" t="s">
        <v>27</v>
      </c>
      <c r="C24" s="27">
        <v>383</v>
      </c>
      <c r="D24" s="23">
        <v>235.9</v>
      </c>
      <c r="E24" s="50">
        <v>63289.34</v>
      </c>
      <c r="F24" s="50">
        <f>E24*12</f>
        <v>759472.08</v>
      </c>
      <c r="G24" s="50"/>
      <c r="H24" s="50"/>
      <c r="I24" s="21"/>
      <c r="J24" s="22"/>
    </row>
    <row r="25" spans="1:10" ht="12.75">
      <c r="A25" s="18"/>
      <c r="B25" s="49"/>
      <c r="C25" s="26" t="s">
        <v>26</v>
      </c>
      <c r="D25" s="23">
        <v>20.3</v>
      </c>
      <c r="E25" s="51"/>
      <c r="F25" s="51"/>
      <c r="G25" s="51"/>
      <c r="H25" s="51"/>
      <c r="I25" s="21"/>
      <c r="J25" s="22"/>
    </row>
    <row r="26" spans="1:10" ht="12.75">
      <c r="A26" s="18"/>
      <c r="B26" s="20" t="s">
        <v>28</v>
      </c>
      <c r="C26" s="23">
        <v>18271.8</v>
      </c>
      <c r="D26" s="23">
        <v>1.16</v>
      </c>
      <c r="E26" s="23">
        <f>C26*D26</f>
        <v>21195.287999999997</v>
      </c>
      <c r="F26" s="23">
        <f>E26*12</f>
        <v>254343.45599999995</v>
      </c>
      <c r="G26" s="23"/>
      <c r="H26" s="23"/>
      <c r="I26" s="21"/>
      <c r="J26" s="22"/>
    </row>
    <row r="27" spans="1:10" ht="12.75">
      <c r="A27" s="18"/>
      <c r="B27" s="20" t="s">
        <v>29</v>
      </c>
      <c r="C27" s="27">
        <v>179</v>
      </c>
      <c r="D27" s="23">
        <v>34</v>
      </c>
      <c r="E27" s="23">
        <f>C27*D27</f>
        <v>6086</v>
      </c>
      <c r="F27" s="23">
        <f>E27*12</f>
        <v>73032</v>
      </c>
      <c r="G27" s="23"/>
      <c r="H27" s="23"/>
      <c r="I27" s="21"/>
      <c r="J27" s="22"/>
    </row>
    <row r="28" spans="1:10" ht="12.75">
      <c r="A28" s="18"/>
      <c r="B28" s="20" t="s">
        <v>30</v>
      </c>
      <c r="C28" s="23">
        <v>18985.3</v>
      </c>
      <c r="D28" s="23">
        <v>2.9</v>
      </c>
      <c r="E28" s="23">
        <f>C28*D28</f>
        <v>55057.369999999995</v>
      </c>
      <c r="F28" s="23">
        <f>E28*12</f>
        <v>660688.44</v>
      </c>
      <c r="G28" s="23"/>
      <c r="H28" s="23"/>
      <c r="I28" s="21"/>
      <c r="J28" s="22"/>
    </row>
    <row r="29" spans="1:10" ht="12.75">
      <c r="A29" s="18" t="s">
        <v>31</v>
      </c>
      <c r="B29" s="19" t="s">
        <v>50</v>
      </c>
      <c r="C29" s="23"/>
      <c r="D29" s="23"/>
      <c r="E29" s="28">
        <f>E31+E33+E35+E36</f>
        <v>135697.67</v>
      </c>
      <c r="F29" s="28">
        <f>E29*12</f>
        <v>1628372.04</v>
      </c>
      <c r="G29" s="23"/>
      <c r="H29" s="23"/>
      <c r="I29" s="28"/>
      <c r="J29" s="22"/>
    </row>
    <row r="30" spans="1:10" ht="12.75">
      <c r="A30" s="18"/>
      <c r="B30" s="20" t="s">
        <v>32</v>
      </c>
      <c r="C30" s="23"/>
      <c r="D30" s="23"/>
      <c r="E30" s="23"/>
      <c r="F30" s="23"/>
      <c r="G30" s="23"/>
      <c r="H30" s="23"/>
      <c r="I30" s="21"/>
      <c r="J30" s="22"/>
    </row>
    <row r="31" spans="1:10" ht="12.75">
      <c r="A31" s="18"/>
      <c r="B31" s="48" t="s">
        <v>33</v>
      </c>
      <c r="C31" s="50">
        <v>19250.1</v>
      </c>
      <c r="D31" s="29">
        <v>3</v>
      </c>
      <c r="E31" s="50">
        <v>67275.35</v>
      </c>
      <c r="F31" s="50">
        <f>E31*12</f>
        <v>807304.2000000001</v>
      </c>
      <c r="G31" s="50"/>
      <c r="H31" s="50"/>
      <c r="I31" s="21"/>
      <c r="J31" s="22"/>
    </row>
    <row r="32" spans="1:10" ht="12.75">
      <c r="A32" s="18"/>
      <c r="B32" s="49"/>
      <c r="C32" s="51"/>
      <c r="D32" s="30">
        <v>4</v>
      </c>
      <c r="E32" s="51"/>
      <c r="F32" s="51"/>
      <c r="G32" s="51"/>
      <c r="H32" s="51"/>
      <c r="I32" s="21"/>
      <c r="J32" s="22"/>
    </row>
    <row r="33" spans="1:10" ht="12.75">
      <c r="A33" s="18"/>
      <c r="B33" s="48" t="s">
        <v>34</v>
      </c>
      <c r="C33" s="50">
        <v>18271.8</v>
      </c>
      <c r="D33" s="29">
        <v>2.1</v>
      </c>
      <c r="E33" s="50">
        <v>43852.32</v>
      </c>
      <c r="F33" s="50">
        <f>E33*12</f>
        <v>526227.84</v>
      </c>
      <c r="G33" s="50"/>
      <c r="H33" s="50"/>
      <c r="I33" s="21"/>
      <c r="J33" s="22"/>
    </row>
    <row r="34" spans="1:10" ht="12.75">
      <c r="A34" s="18"/>
      <c r="B34" s="49"/>
      <c r="C34" s="51"/>
      <c r="D34" s="30">
        <v>2.7</v>
      </c>
      <c r="E34" s="51"/>
      <c r="F34" s="51"/>
      <c r="G34" s="51"/>
      <c r="H34" s="51"/>
      <c r="I34" s="21"/>
      <c r="J34" s="22"/>
    </row>
    <row r="35" spans="1:10" ht="12.75">
      <c r="A35" s="18"/>
      <c r="B35" s="20" t="s">
        <v>35</v>
      </c>
      <c r="C35" s="27">
        <v>378</v>
      </c>
      <c r="D35" s="23">
        <v>25</v>
      </c>
      <c r="E35" s="23">
        <f>C35*D35</f>
        <v>9450</v>
      </c>
      <c r="F35" s="23">
        <f>E35*12</f>
        <v>113400</v>
      </c>
      <c r="G35" s="23"/>
      <c r="H35" s="23"/>
      <c r="I35" s="21"/>
      <c r="J35" s="22"/>
    </row>
    <row r="36" spans="1:10" ht="12.75">
      <c r="A36" s="18"/>
      <c r="B36" s="20" t="s">
        <v>36</v>
      </c>
      <c r="C36" s="27">
        <v>378</v>
      </c>
      <c r="D36" s="23">
        <v>40</v>
      </c>
      <c r="E36" s="23">
        <f>C36*D36</f>
        <v>15120</v>
      </c>
      <c r="F36" s="23">
        <f>E36*12</f>
        <v>181440</v>
      </c>
      <c r="G36" s="23"/>
      <c r="H36" s="23"/>
      <c r="I36" s="21"/>
      <c r="J36" s="22"/>
    </row>
    <row r="37" spans="1:10" ht="13.5" thickBot="1">
      <c r="A37" s="38" t="s">
        <v>48</v>
      </c>
      <c r="B37" s="55" t="s">
        <v>37</v>
      </c>
      <c r="C37" s="25"/>
      <c r="D37" s="25">
        <v>0.03</v>
      </c>
      <c r="E37" s="36">
        <f>(E15+E31+E33+E35+E36)*D37</f>
        <v>24362.47067999999</v>
      </c>
      <c r="F37" s="36">
        <f>E37*12</f>
        <v>292349.64815999987</v>
      </c>
      <c r="G37" s="25"/>
      <c r="H37" s="25"/>
      <c r="I37" s="32"/>
      <c r="J37" s="25"/>
    </row>
    <row r="38" spans="1:10" ht="14.25" thickBot="1" thickTop="1">
      <c r="A38" s="53" t="s">
        <v>38</v>
      </c>
      <c r="B38" s="54"/>
      <c r="C38" s="45"/>
      <c r="D38" s="45"/>
      <c r="E38" s="45">
        <f>E15+E29+E37</f>
        <v>836444.8266799999</v>
      </c>
      <c r="F38" s="45">
        <f>E38*12</f>
        <v>10037337.92016</v>
      </c>
      <c r="G38" s="34"/>
      <c r="H38" s="34"/>
      <c r="I38" s="35"/>
      <c r="J38" s="39"/>
    </row>
    <row r="39" spans="1:10" ht="13.5" thickTop="1">
      <c r="A39" s="33" t="s">
        <v>39</v>
      </c>
      <c r="B39" s="19" t="s">
        <v>47</v>
      </c>
      <c r="C39" s="23"/>
      <c r="D39" s="23"/>
      <c r="E39" s="28">
        <f>E40+E43</f>
        <v>42984.55</v>
      </c>
      <c r="F39" s="28">
        <f>F40+F43</f>
        <v>515814.60000000003</v>
      </c>
      <c r="G39" s="23"/>
      <c r="H39" s="23"/>
      <c r="I39" s="21"/>
      <c r="J39" s="22"/>
    </row>
    <row r="40" spans="2:10" ht="12.75">
      <c r="B40" s="24" t="s">
        <v>40</v>
      </c>
      <c r="C40" s="26"/>
      <c r="D40" s="26"/>
      <c r="E40" s="26">
        <v>24362.47</v>
      </c>
      <c r="F40" s="26">
        <f>E40*12</f>
        <v>292349.64</v>
      </c>
      <c r="G40" s="26"/>
      <c r="H40" s="26"/>
      <c r="I40" s="37"/>
      <c r="J40" s="40"/>
    </row>
    <row r="41" spans="1:10" ht="12.75">
      <c r="A41" s="18"/>
      <c r="B41" s="20" t="s">
        <v>41</v>
      </c>
      <c r="C41" s="23"/>
      <c r="D41" s="23"/>
      <c r="E41" s="23"/>
      <c r="F41" s="23"/>
      <c r="G41" s="23"/>
      <c r="H41" s="23"/>
      <c r="I41" s="21"/>
      <c r="J41" s="22"/>
    </row>
    <row r="42" spans="1:10" ht="12.75">
      <c r="A42" s="18"/>
      <c r="B42" s="20" t="s">
        <v>42</v>
      </c>
      <c r="C42" s="23"/>
      <c r="D42" s="23"/>
      <c r="E42" s="23"/>
      <c r="F42" s="23"/>
      <c r="G42" s="23"/>
      <c r="H42" s="23"/>
      <c r="I42" s="21"/>
      <c r="J42" s="22"/>
    </row>
    <row r="43" spans="1:10" ht="12.75">
      <c r="A43" s="18"/>
      <c r="B43" s="20" t="s">
        <v>43</v>
      </c>
      <c r="C43" s="23"/>
      <c r="D43" s="23"/>
      <c r="E43" s="46">
        <v>18622.08</v>
      </c>
      <c r="F43" s="46">
        <f>E43*12</f>
        <v>223464.96000000002</v>
      </c>
      <c r="G43" s="23"/>
      <c r="H43" s="23"/>
      <c r="I43" s="21"/>
      <c r="J43" s="22"/>
    </row>
    <row r="44" spans="1:10" ht="12.75">
      <c r="A44" s="18"/>
      <c r="B44" s="20" t="s">
        <v>44</v>
      </c>
      <c r="C44" s="23"/>
      <c r="D44" s="23"/>
      <c r="E44" s="47"/>
      <c r="F44" s="47"/>
      <c r="G44" s="23"/>
      <c r="H44" s="23"/>
      <c r="I44" s="21"/>
      <c r="J44" s="22"/>
    </row>
    <row r="45" spans="1:10" ht="12.75">
      <c r="A45" s="18"/>
      <c r="B45" s="20"/>
      <c r="C45" s="23"/>
      <c r="D45" s="23"/>
      <c r="E45" s="23"/>
      <c r="F45" s="23"/>
      <c r="G45" s="23"/>
      <c r="H45" s="23"/>
      <c r="I45" s="21"/>
      <c r="J45" s="22"/>
    </row>
    <row r="46" spans="1:10" ht="12.75">
      <c r="A46" s="18"/>
      <c r="B46" s="20"/>
      <c r="C46" s="23"/>
      <c r="D46" s="23"/>
      <c r="E46" s="23"/>
      <c r="F46" s="23"/>
      <c r="G46" s="23"/>
      <c r="H46" s="23"/>
      <c r="I46" s="21"/>
      <c r="J46" s="22"/>
    </row>
    <row r="47" spans="1:10" ht="12.75">
      <c r="A47" s="18"/>
      <c r="B47" s="20"/>
      <c r="C47" s="23"/>
      <c r="D47" s="23"/>
      <c r="E47" s="23"/>
      <c r="F47" s="23"/>
      <c r="G47" s="23"/>
      <c r="H47" s="23"/>
      <c r="I47" s="21"/>
      <c r="J47" s="22"/>
    </row>
    <row r="48" spans="1:10" ht="12.75">
      <c r="A48" s="18"/>
      <c r="B48" s="20"/>
      <c r="C48" s="23"/>
      <c r="D48" s="23"/>
      <c r="E48" s="23"/>
      <c r="F48" s="23"/>
      <c r="G48" s="23"/>
      <c r="H48" s="23"/>
      <c r="I48" s="21"/>
      <c r="J48" s="22"/>
    </row>
    <row r="49" spans="1:10" ht="12.75">
      <c r="A49" s="18"/>
      <c r="B49" s="20"/>
      <c r="C49" s="23"/>
      <c r="D49" s="23"/>
      <c r="E49" s="23"/>
      <c r="F49" s="23"/>
      <c r="G49" s="23"/>
      <c r="H49" s="23"/>
      <c r="I49" s="21"/>
      <c r="J49" s="22"/>
    </row>
    <row r="50" spans="1:10" ht="12.75">
      <c r="A50" s="18"/>
      <c r="B50" s="20"/>
      <c r="C50" s="23"/>
      <c r="D50" s="23"/>
      <c r="E50" s="23"/>
      <c r="F50" s="23"/>
      <c r="G50" s="23"/>
      <c r="H50" s="23"/>
      <c r="I50" s="21"/>
      <c r="J50" s="22"/>
    </row>
    <row r="51" spans="1:10" ht="12.75">
      <c r="A51" s="18"/>
      <c r="B51" s="20"/>
      <c r="C51" s="23"/>
      <c r="D51" s="23"/>
      <c r="E51" s="23"/>
      <c r="F51" s="23"/>
      <c r="G51" s="23"/>
      <c r="H51" s="23"/>
      <c r="I51" s="21"/>
      <c r="J51" s="22"/>
    </row>
    <row r="52" spans="1:10" ht="12.75">
      <c r="A52" s="18"/>
      <c r="B52" s="20"/>
      <c r="C52" s="23"/>
      <c r="D52" s="23"/>
      <c r="E52" s="23"/>
      <c r="F52" s="23"/>
      <c r="G52" s="23"/>
      <c r="H52" s="23"/>
      <c r="I52" s="21"/>
      <c r="J52" s="22"/>
    </row>
    <row r="53" spans="1:10" ht="12.75">
      <c r="A53" s="18"/>
      <c r="B53" s="20"/>
      <c r="C53" s="23"/>
      <c r="D53" s="23"/>
      <c r="E53" s="23"/>
      <c r="F53" s="23"/>
      <c r="G53" s="23"/>
      <c r="H53" s="23"/>
      <c r="I53" s="21"/>
      <c r="J53" s="22"/>
    </row>
    <row r="54" spans="1:10" ht="12.75">
      <c r="A54" s="18"/>
      <c r="B54" s="20"/>
      <c r="C54" s="23"/>
      <c r="D54" s="23"/>
      <c r="E54" s="23"/>
      <c r="F54" s="23"/>
      <c r="G54" s="23"/>
      <c r="H54" s="23"/>
      <c r="I54" s="21"/>
      <c r="J54" s="22"/>
    </row>
    <row r="55" spans="1:10" ht="12.75">
      <c r="A55" s="18"/>
      <c r="B55" s="20"/>
      <c r="C55" s="23"/>
      <c r="D55" s="23"/>
      <c r="E55" s="23"/>
      <c r="F55" s="23"/>
      <c r="G55" s="23"/>
      <c r="H55" s="23"/>
      <c r="I55" s="21"/>
      <c r="J55" s="22"/>
    </row>
    <row r="56" spans="1:10" ht="12.75">
      <c r="A56" s="18"/>
      <c r="B56" s="20"/>
      <c r="C56" s="23"/>
      <c r="D56" s="23"/>
      <c r="E56" s="23"/>
      <c r="F56" s="23"/>
      <c r="G56" s="23"/>
      <c r="H56" s="23"/>
      <c r="I56" s="21"/>
      <c r="J56" s="22"/>
    </row>
    <row r="57" spans="1:10" ht="12.75">
      <c r="A57" s="18"/>
      <c r="B57" s="20"/>
      <c r="C57" s="23"/>
      <c r="D57" s="23"/>
      <c r="E57" s="23"/>
      <c r="F57" s="23"/>
      <c r="G57" s="23"/>
      <c r="H57" s="23"/>
      <c r="I57" s="21"/>
      <c r="J57" s="22"/>
    </row>
    <row r="58" spans="1:10" ht="12.75">
      <c r="A58" s="18"/>
      <c r="B58" s="20"/>
      <c r="C58" s="23"/>
      <c r="D58" s="23"/>
      <c r="E58" s="23"/>
      <c r="F58" s="23"/>
      <c r="G58" s="23"/>
      <c r="H58" s="23"/>
      <c r="I58" s="21"/>
      <c r="J58" s="22"/>
    </row>
    <row r="59" spans="1:10" ht="12.75">
      <c r="A59" s="18"/>
      <c r="B59" s="20"/>
      <c r="C59" s="23"/>
      <c r="D59" s="23"/>
      <c r="E59" s="23"/>
      <c r="F59" s="23"/>
      <c r="G59" s="23"/>
      <c r="H59" s="23"/>
      <c r="I59" s="21"/>
      <c r="J59" s="22"/>
    </row>
    <row r="60" spans="1:10" ht="12.75">
      <c r="A60" s="18"/>
      <c r="B60" s="20"/>
      <c r="C60" s="23"/>
      <c r="D60" s="23"/>
      <c r="E60" s="23"/>
      <c r="F60" s="23"/>
      <c r="G60" s="23"/>
      <c r="H60" s="23"/>
      <c r="I60" s="21"/>
      <c r="J60" s="22"/>
    </row>
    <row r="61" spans="1:10" ht="12.75">
      <c r="A61" s="18"/>
      <c r="B61" s="20"/>
      <c r="C61" s="23"/>
      <c r="D61" s="23"/>
      <c r="E61" s="23"/>
      <c r="F61" s="23"/>
      <c r="G61" s="23"/>
      <c r="H61" s="23"/>
      <c r="I61" s="21"/>
      <c r="J61" s="22"/>
    </row>
    <row r="62" spans="1:10" ht="12.75">
      <c r="A62" s="18"/>
      <c r="B62" s="20"/>
      <c r="C62" s="23"/>
      <c r="D62" s="23"/>
      <c r="E62" s="23"/>
      <c r="F62" s="23"/>
      <c r="G62" s="23"/>
      <c r="H62" s="23"/>
      <c r="I62" s="21"/>
      <c r="J62" s="22"/>
    </row>
    <row r="63" spans="1:10" ht="12.75">
      <c r="A63" s="18"/>
      <c r="B63" s="20"/>
      <c r="C63" s="23"/>
      <c r="D63" s="23"/>
      <c r="E63" s="23"/>
      <c r="F63" s="23"/>
      <c r="G63" s="23"/>
      <c r="H63" s="23"/>
      <c r="I63" s="21"/>
      <c r="J63" s="22"/>
    </row>
    <row r="64" spans="1:10" ht="12.75">
      <c r="A64" s="18"/>
      <c r="B64" s="20"/>
      <c r="C64" s="23"/>
      <c r="D64" s="23"/>
      <c r="E64" s="23"/>
      <c r="F64" s="23"/>
      <c r="G64" s="23"/>
      <c r="H64" s="23"/>
      <c r="I64" s="21"/>
      <c r="J64" s="22"/>
    </row>
    <row r="65" spans="1:10" ht="12.75">
      <c r="A65" s="18"/>
      <c r="B65" s="20"/>
      <c r="C65" s="23"/>
      <c r="D65" s="23"/>
      <c r="E65" s="23"/>
      <c r="F65" s="23"/>
      <c r="G65" s="23"/>
      <c r="H65" s="23"/>
      <c r="I65" s="21"/>
      <c r="J65" s="22"/>
    </row>
    <row r="66" spans="1:10" ht="12.75">
      <c r="A66" s="18"/>
      <c r="B66" s="20"/>
      <c r="C66" s="23"/>
      <c r="D66" s="23"/>
      <c r="E66" s="23"/>
      <c r="F66" s="23"/>
      <c r="G66" s="23"/>
      <c r="H66" s="23"/>
      <c r="I66" s="21"/>
      <c r="J66" s="22"/>
    </row>
    <row r="67" spans="1:10" ht="12.75">
      <c r="A67" s="18"/>
      <c r="B67" s="20"/>
      <c r="C67" s="23"/>
      <c r="D67" s="23"/>
      <c r="E67" s="23"/>
      <c r="F67" s="23"/>
      <c r="G67" s="23"/>
      <c r="H67" s="23"/>
      <c r="I67" s="21"/>
      <c r="J67" s="22"/>
    </row>
  </sheetData>
  <mergeCells count="26">
    <mergeCell ref="B1:I1"/>
    <mergeCell ref="B22:B23"/>
    <mergeCell ref="E22:E23"/>
    <mergeCell ref="F22:F23"/>
    <mergeCell ref="G22:G23"/>
    <mergeCell ref="H22:H23"/>
    <mergeCell ref="B24:B25"/>
    <mergeCell ref="E24:E25"/>
    <mergeCell ref="F24:F25"/>
    <mergeCell ref="G24:G25"/>
    <mergeCell ref="H24:H25"/>
    <mergeCell ref="C31:C32"/>
    <mergeCell ref="E31:E32"/>
    <mergeCell ref="F31:F32"/>
    <mergeCell ref="H31:H32"/>
    <mergeCell ref="B33:B34"/>
    <mergeCell ref="C33:C34"/>
    <mergeCell ref="E33:E34"/>
    <mergeCell ref="F33:F34"/>
    <mergeCell ref="G33:G34"/>
    <mergeCell ref="H33:H34"/>
    <mergeCell ref="E43:E44"/>
    <mergeCell ref="F43:F44"/>
    <mergeCell ref="B31:B32"/>
    <mergeCell ref="G31:G32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nikolaevvv</dc:creator>
  <cp:keywords/>
  <dc:description/>
  <cp:lastModifiedBy>nikolaevvv</cp:lastModifiedBy>
  <dcterms:created xsi:type="dcterms:W3CDTF">2010-05-13T05:59:56Z</dcterms:created>
  <dcterms:modified xsi:type="dcterms:W3CDTF">2010-05-13T08:57:12Z</dcterms:modified>
  <cp:category/>
  <cp:version/>
  <cp:contentType/>
  <cp:contentStatus/>
</cp:coreProperties>
</file>